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lseyGordonFarkosh\Desktop\"/>
    </mc:Choice>
  </mc:AlternateContent>
  <xr:revisionPtr revIDLastSave="0" documentId="8_{E6CBE7E9-A831-4874-AC3E-252919EE08B7}" xr6:coauthVersionLast="47" xr6:coauthVersionMax="47" xr10:uidLastSave="{00000000-0000-0000-0000-000000000000}"/>
  <bookViews>
    <workbookView xWindow="-33017" yWindow="1346" windowWidth="33120" windowHeight="18000" activeTab="1" xr2:uid="{86D3F9A9-5CAC-491E-A558-26F66B555243}"/>
  </bookViews>
  <sheets>
    <sheet name="Intro" sheetId="1" r:id="rId1"/>
    <sheet name="BTF" sheetId="2" r:id="rId2"/>
    <sheet name="HB and HPB" sheetId="3" r:id="rId3"/>
    <sheet name="Pancreas" sheetId="4" r:id="rId4"/>
    <sheet name="Intestin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2" l="1"/>
  <c r="L12" i="2"/>
  <c r="L11" i="2"/>
  <c r="L10" i="2"/>
  <c r="D9" i="4"/>
  <c r="J11" i="3"/>
  <c r="I11" i="3"/>
  <c r="F11" i="3"/>
  <c r="D11" i="3"/>
  <c r="D33" i="2"/>
  <c r="G33" i="2"/>
  <c r="G23" i="2"/>
  <c r="D23" i="2"/>
  <c r="H13" i="2"/>
  <c r="D13" i="2"/>
  <c r="J10" i="3"/>
  <c r="J9" i="3"/>
  <c r="J8" i="3"/>
  <c r="I10" i="3"/>
  <c r="I9" i="3"/>
  <c r="I8" i="3"/>
  <c r="F10" i="3"/>
  <c r="F9" i="3"/>
  <c r="F8" i="3"/>
  <c r="D10" i="3"/>
  <c r="D9" i="3"/>
  <c r="D8" i="3"/>
  <c r="H23" i="2" l="1"/>
  <c r="H33" i="2"/>
  <c r="H11" i="2" l="1"/>
  <c r="H12" i="2"/>
  <c r="H10" i="2"/>
  <c r="D8" i="4"/>
  <c r="D7" i="4"/>
  <c r="D6" i="4"/>
  <c r="G32" i="2"/>
  <c r="D32" i="2"/>
  <c r="G31" i="2"/>
  <c r="D31" i="2"/>
  <c r="G30" i="2"/>
  <c r="D30" i="2"/>
  <c r="G22" i="2"/>
  <c r="D22" i="2"/>
  <c r="H22" i="2" s="1"/>
  <c r="G21" i="2"/>
  <c r="D21" i="2"/>
  <c r="G20" i="2"/>
  <c r="D20" i="2"/>
  <c r="D12" i="2"/>
  <c r="D11" i="2"/>
  <c r="D10" i="2"/>
  <c r="E12" i="1"/>
  <c r="B4" i="2" s="1"/>
  <c r="H14" i="2" s="1"/>
  <c r="H31" i="2" l="1"/>
  <c r="H24" i="2"/>
  <c r="H34" i="2"/>
  <c r="H21" i="2"/>
  <c r="H32" i="2"/>
  <c r="H30" i="2"/>
  <c r="H20" i="2"/>
</calcChain>
</file>

<file path=xl/sharedStrings.xml><?xml version="1.0" encoding="utf-8"?>
<sst xmlns="http://schemas.openxmlformats.org/spreadsheetml/2006/main" count="107" uniqueCount="76">
  <si>
    <t>Fellowship Training Program Reaccreditation Application</t>
  </si>
  <si>
    <t xml:space="preserve">Year: </t>
  </si>
  <si>
    <t xml:space="preserve">Program Name: </t>
  </si>
  <si>
    <t>Current</t>
  </si>
  <si>
    <t>Requested</t>
  </si>
  <si>
    <t>Number of Fellows:</t>
  </si>
  <si>
    <t>BTF Category:</t>
  </si>
  <si>
    <t>STF (write in): 
HB, HPB, pancreas, intestine</t>
  </si>
  <si>
    <r>
      <t xml:space="preserve">*Please note, all years refer to calendar years </t>
    </r>
    <r>
      <rPr>
        <u/>
        <sz val="11"/>
        <rFont val="Calibri"/>
        <family val="2"/>
        <scheme val="minor"/>
      </rPr>
      <t>not</t>
    </r>
    <r>
      <rPr>
        <sz val="11"/>
        <rFont val="Calibri"/>
        <family val="2"/>
        <scheme val="minor"/>
      </rPr>
      <t xml:space="preserve"> academic years</t>
    </r>
  </si>
  <si>
    <t># of Fellows</t>
  </si>
  <si>
    <t>BTF Categories</t>
  </si>
  <si>
    <t>1 every other year</t>
  </si>
  <si>
    <t>Kidney only</t>
  </si>
  <si>
    <t>1 per year</t>
  </si>
  <si>
    <t>Liver only</t>
  </si>
  <si>
    <t>3 every 2 years</t>
  </si>
  <si>
    <t>Liver and Kidney</t>
  </si>
  <si>
    <t>2 per year</t>
  </si>
  <si>
    <t>5 every 2 years</t>
  </si>
  <si>
    <t>3 per year</t>
  </si>
  <si>
    <t>BTF: Liver and Kidney</t>
  </si>
  <si>
    <r>
      <t xml:space="preserve">Please provide the following volumes for the </t>
    </r>
    <r>
      <rPr>
        <b/>
        <sz val="11"/>
        <color rgb="FFFF0000"/>
        <rFont val="Calibri"/>
        <family val="2"/>
        <scheme val="minor"/>
      </rPr>
      <t>past 4 calendar years</t>
    </r>
    <r>
      <rPr>
        <sz val="11"/>
        <color theme="1"/>
        <rFont val="Calibri"/>
        <family val="2"/>
        <scheme val="minor"/>
      </rPr>
      <t xml:space="preserve"> (January 1 – December 31).</t>
    </r>
  </si>
  <si>
    <r>
      <t xml:space="preserve">All </t>
    </r>
    <r>
      <rPr>
        <b/>
        <sz val="11"/>
        <color theme="1"/>
        <rFont val="Calibri"/>
        <family val="2"/>
        <scheme val="minor"/>
      </rPr>
      <t>minimums</t>
    </r>
    <r>
      <rPr>
        <sz val="11"/>
        <color theme="1"/>
        <rFont val="Calibri"/>
        <family val="2"/>
        <scheme val="minor"/>
      </rPr>
      <t xml:space="preserve"> are per year, consecutively for no less than 3 years.</t>
    </r>
  </si>
  <si>
    <t>Fellows requested:</t>
  </si>
  <si>
    <t>Procurements</t>
  </si>
  <si>
    <t>Deceased Donor</t>
  </si>
  <si>
    <t>Living Donor</t>
  </si>
  <si>
    <t>Nephrectomy</t>
  </si>
  <si>
    <t>Hepatectomy</t>
  </si>
  <si>
    <t>BD</t>
  </si>
  <si>
    <t>DCD</t>
  </si>
  <si>
    <t>Total</t>
  </si>
  <si>
    <t>Lap</t>
  </si>
  <si>
    <t>Robotic</t>
  </si>
  <si>
    <t>Open</t>
  </si>
  <si>
    <t>2025 (through July 1)</t>
  </si>
  <si>
    <t>Minimum required per year</t>
  </si>
  <si>
    <t>Kidney Transplants</t>
  </si>
  <si>
    <t>Adult</t>
  </si>
  <si>
    <t>Pediatrics</t>
  </si>
  <si>
    <t>Deceased</t>
  </si>
  <si>
    <t>Living</t>
  </si>
  <si>
    <t>Kidney Total</t>
  </si>
  <si>
    <t xml:space="preserve"> </t>
  </si>
  <si>
    <t>Liver Transplants</t>
  </si>
  <si>
    <t>Liver Total</t>
  </si>
  <si>
    <t>STF: Hepatobiliary and Hepatopancreaticobiliary</t>
  </si>
  <si>
    <r>
      <t xml:space="preserve">Please provide the following volumes for the </t>
    </r>
    <r>
      <rPr>
        <b/>
        <sz val="11"/>
        <color rgb="FFFF0000"/>
        <rFont val="Calibri"/>
        <family val="2"/>
        <scheme val="minor"/>
      </rPr>
      <t>past 4 calendar years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(January 1 – December 31).</t>
    </r>
  </si>
  <si>
    <t>Hepatobiliary Cases</t>
  </si>
  <si>
    <t>Hepatic</t>
  </si>
  <si>
    <t>Complex Biliary</t>
  </si>
  <si>
    <t>Major Hepatectomy, 
Non-Donor</t>
  </si>
  <si>
    <t>Major Hepatectomy, Donor (LD, split)</t>
  </si>
  <si>
    <t>Major Hepatectomy,  Total*</t>
  </si>
  <si>
    <t>Minor Hepatectomy</t>
  </si>
  <si>
    <t>Total Hep</t>
  </si>
  <si>
    <t>BD Reconstruction Non-Transplant</t>
  </si>
  <si>
    <t>BD Reconstruction Transplant** 
(max 5)</t>
  </si>
  <si>
    <t>BD Total</t>
  </si>
  <si>
    <t>Total HB</t>
  </si>
  <si>
    <t>Minimum required</t>
  </si>
  <si>
    <t>per year, consecutively for no less than 3 years</t>
  </si>
  <si>
    <t>*At least 50% of these major hepatectomy operations must be 
non-transplant (non-donor) related cases.</t>
  </si>
  <si>
    <t>**No more than 5 cases of same-setting OLT and Roux-en-Y hepatico-jejunostomy can be credited.</t>
  </si>
  <si>
    <t>Pancreas Cases</t>
  </si>
  <si>
    <t>Non-Transplant Pancreas</t>
  </si>
  <si>
    <t xml:space="preserve">Minimum required </t>
  </si>
  <si>
    <t>STF: Pancreas</t>
  </si>
  <si>
    <t>SPK</t>
  </si>
  <si>
    <t>PTA</t>
  </si>
  <si>
    <t>Pancreas Total</t>
  </si>
  <si>
    <t>Panc Procurements</t>
  </si>
  <si>
    <t>STF: Intestine</t>
  </si>
  <si>
    <t>Intestine Transplants</t>
  </si>
  <si>
    <t>*includes both intestine alone and intestine as part of a multivisceral transplant</t>
  </si>
  <si>
    <t>Minimum required (per year, consecutively for no less than 3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</si>
</sst>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5" fillId="0" borderId="0" xfId="0" applyFont="1"/>
    <xf numFmtId="0" fontId="7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5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3" borderId="0" xfId="0" applyFill="1" applyAlignment="1">
      <alignment horizontal="center"/>
    </xf>
    <xf numFmtId="0" fontId="0" fillId="0" borderId="15" xfId="0" applyBorder="1"/>
    <xf numFmtId="0" fontId="2" fillId="0" borderId="2" xfId="0" applyFont="1" applyBorder="1"/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/>
    </xf>
    <xf numFmtId="0" fontId="0" fillId="3" borderId="9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5" borderId="0" xfId="0" applyFill="1"/>
    <xf numFmtId="0" fontId="0" fillId="2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2" borderId="0" xfId="0" applyFill="1" applyAlignment="1" applyProtection="1">
      <alignment horizontal="left"/>
      <protection locked="0"/>
    </xf>
    <xf numFmtId="0" fontId="2" fillId="0" borderId="2" xfId="0" applyFont="1" applyBorder="1" applyAlignment="1">
      <alignment horizontal="center"/>
    </xf>
    <xf numFmtId="0" fontId="0" fillId="4" borderId="16" xfId="0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0" fontId="0" fillId="4" borderId="17" xfId="0" applyFill="1" applyBorder="1" applyAlignment="1">
      <alignment horizontal="center" vertical="top" wrapText="1"/>
    </xf>
    <xf numFmtId="0" fontId="0" fillId="4" borderId="1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</cellXfs>
  <cellStyles count="1">
    <cellStyle name="Normal" xfId="0" builtinId="0"/>
  </cellStyles>
  <dxfs count="25"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ont>
        <color rgb="FFFF0000"/>
      </font>
    </dxf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ill>
        <patternFill>
          <bgColor theme="7" tint="0.79998168889431442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ont>
        <color rgb="FFFF0000"/>
      </font>
    </dxf>
    <dxf>
      <fill>
        <patternFill>
          <bgColor theme="7" tint="0.79998168889431442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133350</xdr:rowOff>
    </xdr:from>
    <xdr:to>
      <xdr:col>1</xdr:col>
      <xdr:colOff>1115898</xdr:colOff>
      <xdr:row>4</xdr:row>
      <xdr:rowOff>294008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1A0DF5-3944-4FB7-9592-31F57F6C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" y="133350"/>
          <a:ext cx="2335098" cy="970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91F6-CBDE-4C0D-B95E-838D0D64C5D3}">
  <dimension ref="A1:G49"/>
  <sheetViews>
    <sheetView workbookViewId="0">
      <selection activeCell="B8" sqref="B8:G8"/>
    </sheetView>
  </sheetViews>
  <sheetFormatPr defaultColWidth="8.88671875" defaultRowHeight="14.4" x14ac:dyDescent="0.3"/>
  <cols>
    <col min="1" max="2" width="22.88671875" customWidth="1"/>
    <col min="3" max="3" width="28.44140625" customWidth="1"/>
  </cols>
  <sheetData>
    <row r="1" spans="1:7" x14ac:dyDescent="0.3">
      <c r="A1" s="46"/>
      <c r="B1" s="46"/>
    </row>
    <row r="2" spans="1:7" ht="18" x14ac:dyDescent="0.35">
      <c r="A2" s="46"/>
      <c r="B2" s="46"/>
      <c r="C2" s="1" t="s">
        <v>0</v>
      </c>
    </row>
    <row r="3" spans="1:7" x14ac:dyDescent="0.3">
      <c r="A3" s="46"/>
      <c r="B3" s="46"/>
    </row>
    <row r="4" spans="1:7" x14ac:dyDescent="0.3">
      <c r="A4" s="46"/>
      <c r="B4" s="46"/>
    </row>
    <row r="5" spans="1:7" ht="30" customHeight="1" x14ac:dyDescent="0.3">
      <c r="A5" s="46"/>
      <c r="B5" s="46"/>
    </row>
    <row r="6" spans="1:7" x14ac:dyDescent="0.3">
      <c r="A6" t="s">
        <v>1</v>
      </c>
      <c r="B6">
        <v>2025</v>
      </c>
    </row>
    <row r="8" spans="1:7" ht="18" x14ac:dyDescent="0.35">
      <c r="A8" s="1" t="s">
        <v>2</v>
      </c>
      <c r="B8" s="59"/>
      <c r="C8" s="59"/>
      <c r="D8" s="59"/>
      <c r="E8" s="59"/>
      <c r="F8" s="59"/>
      <c r="G8" s="59"/>
    </row>
    <row r="11" spans="1:7" ht="15" thickBot="1" x14ac:dyDescent="0.35">
      <c r="B11" s="2" t="s">
        <v>3</v>
      </c>
      <c r="C11" s="2" t="s">
        <v>4</v>
      </c>
    </row>
    <row r="12" spans="1:7" ht="15" thickBot="1" x14ac:dyDescent="0.35">
      <c r="A12" t="s">
        <v>5</v>
      </c>
      <c r="B12" s="47"/>
      <c r="C12" s="47"/>
      <c r="E12" s="3">
        <f>IF(C12="1 every other year",0.5,IF(C12="1 per year",1,IF(C12="3 every 2 years",1.5,IF(C12="2 per year",2,IF(C12="5 every 2 years",2.5,IF(C12="3 per year",3,0))))))</f>
        <v>0</v>
      </c>
    </row>
    <row r="13" spans="1:7" x14ac:dyDescent="0.3">
      <c r="A13" t="s">
        <v>6</v>
      </c>
      <c r="B13" s="47"/>
      <c r="C13" s="47"/>
    </row>
    <row r="14" spans="1:7" ht="43.2" x14ac:dyDescent="0.3">
      <c r="A14" s="4" t="s">
        <v>7</v>
      </c>
      <c r="B14" s="47"/>
      <c r="C14" s="47"/>
    </row>
    <row r="15" spans="1:7" x14ac:dyDescent="0.3">
      <c r="A15" s="4"/>
    </row>
    <row r="16" spans="1:7" x14ac:dyDescent="0.3">
      <c r="A16" s="4"/>
    </row>
    <row r="17" spans="1:3" x14ac:dyDescent="0.3">
      <c r="A17" s="4"/>
    </row>
    <row r="18" spans="1:3" x14ac:dyDescent="0.3">
      <c r="A18" s="5" t="s">
        <v>8</v>
      </c>
    </row>
    <row r="19" spans="1:3" x14ac:dyDescent="0.3">
      <c r="A19" s="4"/>
    </row>
    <row r="20" spans="1:3" s="5" customFormat="1" x14ac:dyDescent="0.3"/>
    <row r="21" spans="1:3" s="5" customFormat="1" x14ac:dyDescent="0.3"/>
    <row r="22" spans="1:3" s="7" customFormat="1" x14ac:dyDescent="0.3">
      <c r="A22" s="6" t="s">
        <v>9</v>
      </c>
      <c r="C22" s="6" t="s">
        <v>10</v>
      </c>
    </row>
    <row r="23" spans="1:3" s="7" customFormat="1" x14ac:dyDescent="0.3">
      <c r="A23" s="7" t="s">
        <v>11</v>
      </c>
      <c r="C23" s="7" t="s">
        <v>12</v>
      </c>
    </row>
    <row r="24" spans="1:3" s="7" customFormat="1" x14ac:dyDescent="0.3">
      <c r="A24" s="7" t="s">
        <v>13</v>
      </c>
      <c r="C24" s="7" t="s">
        <v>14</v>
      </c>
    </row>
    <row r="25" spans="1:3" s="7" customFormat="1" x14ac:dyDescent="0.3">
      <c r="A25" s="7" t="s">
        <v>15</v>
      </c>
      <c r="C25" s="7" t="s">
        <v>16</v>
      </c>
    </row>
    <row r="26" spans="1:3" s="7" customFormat="1" x14ac:dyDescent="0.3">
      <c r="A26" s="7" t="s">
        <v>17</v>
      </c>
    </row>
    <row r="27" spans="1:3" s="7" customFormat="1" x14ac:dyDescent="0.3">
      <c r="A27" s="7" t="s">
        <v>18</v>
      </c>
    </row>
    <row r="28" spans="1:3" s="7" customFormat="1" x14ac:dyDescent="0.3">
      <c r="A28" s="7" t="s">
        <v>19</v>
      </c>
    </row>
    <row r="29" spans="1:3" s="7" customFormat="1" x14ac:dyDescent="0.3"/>
    <row r="30" spans="1:3" s="7" customFormat="1" x14ac:dyDescent="0.3"/>
    <row r="31" spans="1:3" s="7" customFormat="1" x14ac:dyDescent="0.3"/>
    <row r="32" spans="1:3" s="8" customFormat="1" x14ac:dyDescent="0.3"/>
    <row r="33" s="8" customFormat="1" x14ac:dyDescent="0.3"/>
    <row r="34" s="8" customFormat="1" x14ac:dyDescent="0.3"/>
    <row r="35" s="8" customFormat="1" x14ac:dyDescent="0.3"/>
    <row r="36" s="8" customFormat="1" x14ac:dyDescent="0.3"/>
    <row r="37" s="8" customFormat="1" x14ac:dyDescent="0.3"/>
    <row r="38" s="8" customFormat="1" x14ac:dyDescent="0.3"/>
    <row r="39" s="8" customFormat="1" x14ac:dyDescent="0.3"/>
    <row r="40" s="8" customFormat="1" x14ac:dyDescent="0.3"/>
    <row r="41" s="8" customFormat="1" x14ac:dyDescent="0.3"/>
    <row r="42" s="8" customFormat="1" x14ac:dyDescent="0.3"/>
    <row r="43" s="8" customFormat="1" x14ac:dyDescent="0.3"/>
    <row r="44" s="8" customFormat="1" x14ac:dyDescent="0.3"/>
    <row r="45" s="5" customFormat="1" x14ac:dyDescent="0.3"/>
    <row r="46" s="5" customFormat="1" x14ac:dyDescent="0.3"/>
    <row r="47" s="5" customFormat="1" x14ac:dyDescent="0.3"/>
    <row r="48" s="5" customFormat="1" x14ac:dyDescent="0.3"/>
    <row r="49" s="5" customFormat="1" x14ac:dyDescent="0.3"/>
  </sheetData>
  <sheetProtection sheet="1" objects="1" scenarios="1"/>
  <mergeCells count="1">
    <mergeCell ref="B8:G8"/>
  </mergeCells>
  <dataValidations count="2">
    <dataValidation type="list" allowBlank="1" showInputMessage="1" showErrorMessage="1" sqref="B13:C13" xr:uid="{9E33926B-BD96-4A29-BC8C-77235708DFCD}">
      <formula1>$C$23:$C$25</formula1>
    </dataValidation>
    <dataValidation type="list" allowBlank="1" showInputMessage="1" showErrorMessage="1" sqref="B12:C12" xr:uid="{8BB6AD47-4602-4BE5-94CA-729B8EA1FCAC}">
      <formula1>$A$23:$A$28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340DA-70D5-4FCB-824A-2A1E9DE2EE5A}">
  <dimension ref="A1:W35"/>
  <sheetViews>
    <sheetView tabSelected="1" topLeftCell="A10" workbookViewId="0">
      <selection activeCell="B32" sqref="B32"/>
    </sheetView>
  </sheetViews>
  <sheetFormatPr defaultColWidth="8.88671875" defaultRowHeight="14.4" x14ac:dyDescent="0.3"/>
  <cols>
    <col min="1" max="1" width="20.5546875" customWidth="1"/>
    <col min="2" max="2" width="9.5546875" customWidth="1"/>
    <col min="8" max="8" width="12" bestFit="1" customWidth="1"/>
    <col min="13" max="13" width="12" bestFit="1" customWidth="1"/>
    <col min="15" max="15" width="10.88671875" bestFit="1" customWidth="1"/>
    <col min="19" max="19" width="10.109375" bestFit="1" customWidth="1"/>
    <col min="20" max="20" width="9.109375" bestFit="1" customWidth="1"/>
    <col min="21" max="21" width="11.109375" bestFit="1" customWidth="1"/>
    <col min="22" max="22" width="10.88671875" bestFit="1" customWidth="1"/>
    <col min="23" max="23" width="12.88671875" bestFit="1" customWidth="1"/>
  </cols>
  <sheetData>
    <row r="1" spans="1:23" ht="18" x14ac:dyDescent="0.35">
      <c r="A1" s="1" t="s">
        <v>20</v>
      </c>
    </row>
    <row r="2" spans="1:23" ht="22.5" customHeight="1" x14ac:dyDescent="0.3">
      <c r="A2" s="9" t="s">
        <v>21</v>
      </c>
    </row>
    <row r="3" spans="1:23" ht="22.5" customHeight="1" x14ac:dyDescent="0.3">
      <c r="A3" s="9" t="s">
        <v>22</v>
      </c>
    </row>
    <row r="4" spans="1:23" x14ac:dyDescent="0.3">
      <c r="A4" t="s">
        <v>23</v>
      </c>
      <c r="B4" s="10">
        <f>Intro!E12</f>
        <v>0</v>
      </c>
      <c r="D4" s="2"/>
    </row>
    <row r="5" spans="1:23" ht="15" thickBot="1" x14ac:dyDescent="0.3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23" ht="15" thickBot="1" x14ac:dyDescent="0.35">
      <c r="A6" s="52" t="s">
        <v>24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23" x14ac:dyDescent="0.3">
      <c r="B7" s="53" t="s">
        <v>25</v>
      </c>
      <c r="C7" s="53"/>
      <c r="D7" s="53"/>
      <c r="E7" s="54" t="s">
        <v>26</v>
      </c>
      <c r="F7" s="53"/>
      <c r="G7" s="53"/>
      <c r="H7" s="53"/>
      <c r="I7" s="53"/>
      <c r="J7" s="53"/>
      <c r="K7" s="53"/>
      <c r="L7" s="53"/>
    </row>
    <row r="8" spans="1:23" x14ac:dyDescent="0.3">
      <c r="B8" s="12"/>
      <c r="C8" s="12"/>
      <c r="D8" s="12"/>
      <c r="E8" s="54" t="s">
        <v>27</v>
      </c>
      <c r="F8" s="53"/>
      <c r="G8" s="53"/>
      <c r="H8" s="53"/>
      <c r="I8" s="54" t="s">
        <v>28</v>
      </c>
      <c r="J8" s="53"/>
      <c r="K8" s="53"/>
      <c r="L8" s="53"/>
      <c r="M8" s="2"/>
    </row>
    <row r="9" spans="1:23" x14ac:dyDescent="0.3">
      <c r="A9" s="13"/>
      <c r="B9" s="14" t="s">
        <v>29</v>
      </c>
      <c r="C9" s="14" t="s">
        <v>30</v>
      </c>
      <c r="D9" s="14" t="s">
        <v>31</v>
      </c>
      <c r="E9" s="15" t="s">
        <v>32</v>
      </c>
      <c r="F9" s="14" t="s">
        <v>33</v>
      </c>
      <c r="G9" s="14" t="s">
        <v>34</v>
      </c>
      <c r="H9" s="14" t="s">
        <v>31</v>
      </c>
      <c r="I9" s="15" t="s">
        <v>32</v>
      </c>
      <c r="J9" s="14" t="s">
        <v>33</v>
      </c>
      <c r="K9" s="14" t="s">
        <v>34</v>
      </c>
      <c r="L9" s="14" t="s">
        <v>31</v>
      </c>
    </row>
    <row r="10" spans="1:23" x14ac:dyDescent="0.3">
      <c r="A10" s="16">
        <v>2022</v>
      </c>
      <c r="B10" s="48"/>
      <c r="C10" s="48"/>
      <c r="D10" s="17">
        <f>B10+C10</f>
        <v>0</v>
      </c>
      <c r="E10" s="50"/>
      <c r="F10" s="48"/>
      <c r="G10" s="48"/>
      <c r="H10" s="17">
        <f>E10+F10+G10</f>
        <v>0</v>
      </c>
      <c r="I10" s="50"/>
      <c r="J10" s="48"/>
      <c r="K10" s="48"/>
      <c r="L10" s="17">
        <f>I10+K10+J10</f>
        <v>0</v>
      </c>
    </row>
    <row r="11" spans="1:23" x14ac:dyDescent="0.3">
      <c r="A11" s="16">
        <v>2023</v>
      </c>
      <c r="B11" s="48"/>
      <c r="C11" s="48"/>
      <c r="D11" s="17">
        <f t="shared" ref="D11:D13" si="0">B11+C11</f>
        <v>0</v>
      </c>
      <c r="E11" s="50"/>
      <c r="F11" s="48"/>
      <c r="G11" s="48"/>
      <c r="H11" s="17">
        <f t="shared" ref="H11:H13" si="1">E11+F11+G11</f>
        <v>0</v>
      </c>
      <c r="I11" s="50"/>
      <c r="J11" s="48"/>
      <c r="K11" s="48"/>
      <c r="L11" s="17">
        <f>I11+K11+J11</f>
        <v>0</v>
      </c>
    </row>
    <row r="12" spans="1:23" x14ac:dyDescent="0.3">
      <c r="A12" s="16">
        <v>2024</v>
      </c>
      <c r="B12" s="48"/>
      <c r="C12" s="48"/>
      <c r="D12" s="17">
        <f t="shared" si="0"/>
        <v>0</v>
      </c>
      <c r="E12" s="50"/>
      <c r="F12" s="48"/>
      <c r="G12" s="48"/>
      <c r="H12" s="17">
        <f t="shared" si="1"/>
        <v>0</v>
      </c>
      <c r="I12" s="50"/>
      <c r="J12" s="48"/>
      <c r="K12" s="48"/>
      <c r="L12" s="17">
        <f>I12+K12+J12</f>
        <v>0</v>
      </c>
    </row>
    <row r="13" spans="1:23" ht="15" thickBot="1" x14ac:dyDescent="0.35">
      <c r="A13" s="26" t="s">
        <v>35</v>
      </c>
      <c r="B13" s="49"/>
      <c r="C13" s="49"/>
      <c r="D13" s="18">
        <f t="shared" si="0"/>
        <v>0</v>
      </c>
      <c r="E13" s="51"/>
      <c r="F13" s="49"/>
      <c r="G13" s="49"/>
      <c r="H13" s="18">
        <f t="shared" si="1"/>
        <v>0</v>
      </c>
      <c r="I13" s="51"/>
      <c r="J13" s="49"/>
      <c r="K13" s="49"/>
      <c r="L13" s="18">
        <f>I13+K13+J13</f>
        <v>0</v>
      </c>
    </row>
    <row r="14" spans="1:23" x14ac:dyDescent="0.3">
      <c r="A14" s="19" t="s">
        <v>36</v>
      </c>
      <c r="B14" s="44"/>
      <c r="C14" s="44"/>
      <c r="D14" s="44">
        <v>25</v>
      </c>
      <c r="E14" s="44"/>
      <c r="F14" s="44"/>
      <c r="G14" s="44"/>
      <c r="H14" s="44">
        <f>IF($B$4&lt;1.1,18,IF($B$4=1.5,27,IF($B$4=2,36,IF($B$4=2.5,45,IF($B$4=3,54,"")))))</f>
        <v>18</v>
      </c>
      <c r="I14" s="44"/>
      <c r="J14" s="44"/>
      <c r="K14" s="44"/>
      <c r="L14" s="44"/>
    </row>
    <row r="15" spans="1:23" x14ac:dyDescent="0.3">
      <c r="A15" s="16"/>
      <c r="B15" s="10"/>
      <c r="C15" s="10"/>
      <c r="D15" s="10"/>
      <c r="E15" s="10"/>
      <c r="F15" s="10"/>
      <c r="H15" s="21"/>
      <c r="I15" s="16"/>
      <c r="J15" s="16"/>
      <c r="W15" s="10"/>
    </row>
    <row r="16" spans="1:23" ht="15" thickBot="1" x14ac:dyDescent="0.35">
      <c r="A16" s="11"/>
      <c r="B16" s="11"/>
      <c r="C16" s="11"/>
      <c r="D16" s="11"/>
      <c r="E16" s="11"/>
      <c r="F16" s="11"/>
      <c r="G16" s="11"/>
      <c r="H16" s="11"/>
    </row>
    <row r="17" spans="1:13" ht="15" thickBot="1" x14ac:dyDescent="0.35">
      <c r="A17" s="52" t="s">
        <v>37</v>
      </c>
      <c r="B17" s="52"/>
      <c r="C17" s="52"/>
      <c r="D17" s="52"/>
      <c r="E17" s="52"/>
      <c r="F17" s="52"/>
      <c r="G17" s="52"/>
      <c r="H17" s="52"/>
    </row>
    <row r="18" spans="1:13" x14ac:dyDescent="0.3">
      <c r="B18" s="53" t="s">
        <v>38</v>
      </c>
      <c r="C18" s="53"/>
      <c r="D18" s="55"/>
      <c r="E18" s="54" t="s">
        <v>39</v>
      </c>
      <c r="F18" s="53"/>
      <c r="G18" s="55"/>
      <c r="H18" s="22"/>
    </row>
    <row r="19" spans="1:13" x14ac:dyDescent="0.3">
      <c r="A19" s="13"/>
      <c r="B19" s="14" t="s">
        <v>40</v>
      </c>
      <c r="C19" s="14" t="s">
        <v>41</v>
      </c>
      <c r="D19" s="23" t="s">
        <v>31</v>
      </c>
      <c r="E19" s="15" t="s">
        <v>40</v>
      </c>
      <c r="F19" s="14" t="s">
        <v>41</v>
      </c>
      <c r="G19" s="23" t="s">
        <v>31</v>
      </c>
      <c r="H19" s="15" t="s">
        <v>42</v>
      </c>
    </row>
    <row r="20" spans="1:13" x14ac:dyDescent="0.3">
      <c r="A20" s="16">
        <v>2022</v>
      </c>
      <c r="B20" s="48"/>
      <c r="C20" s="48"/>
      <c r="D20" s="24">
        <f>B20+C20</f>
        <v>0</v>
      </c>
      <c r="E20" s="50"/>
      <c r="F20" s="48"/>
      <c r="G20" s="24">
        <f>E20+F20</f>
        <v>0</v>
      </c>
      <c r="H20" s="25">
        <f>D20+G20</f>
        <v>0</v>
      </c>
    </row>
    <row r="21" spans="1:13" x14ac:dyDescent="0.3">
      <c r="A21" s="16">
        <v>2023</v>
      </c>
      <c r="B21" s="48"/>
      <c r="C21" s="48"/>
      <c r="D21" s="24">
        <f t="shared" ref="D21:D23" si="2">B21+C21</f>
        <v>0</v>
      </c>
      <c r="E21" s="50"/>
      <c r="F21" s="48"/>
      <c r="G21" s="24">
        <f t="shared" ref="G21:G23" si="3">E21+F21</f>
        <v>0</v>
      </c>
      <c r="H21" s="25">
        <f t="shared" ref="H21:H23" si="4">D21+G21</f>
        <v>0</v>
      </c>
    </row>
    <row r="22" spans="1:13" x14ac:dyDescent="0.3">
      <c r="A22" s="16">
        <v>2024</v>
      </c>
      <c r="B22" s="48"/>
      <c r="C22" s="48"/>
      <c r="D22" s="17">
        <f t="shared" si="2"/>
        <v>0</v>
      </c>
      <c r="E22" s="50"/>
      <c r="F22" s="48"/>
      <c r="G22" s="17">
        <f t="shared" si="3"/>
        <v>0</v>
      </c>
      <c r="H22" s="25">
        <f t="shared" si="4"/>
        <v>0</v>
      </c>
      <c r="M22" t="s">
        <v>43</v>
      </c>
    </row>
    <row r="23" spans="1:13" ht="15" thickBot="1" x14ac:dyDescent="0.35">
      <c r="A23" s="26" t="s">
        <v>35</v>
      </c>
      <c r="B23" s="49"/>
      <c r="C23" s="49"/>
      <c r="D23" s="18">
        <f t="shared" si="2"/>
        <v>0</v>
      </c>
      <c r="E23" s="51"/>
      <c r="F23" s="49"/>
      <c r="G23" s="18">
        <f t="shared" si="3"/>
        <v>0</v>
      </c>
      <c r="H23" s="28">
        <f t="shared" si="4"/>
        <v>0</v>
      </c>
    </row>
    <row r="24" spans="1:13" x14ac:dyDescent="0.3">
      <c r="A24" s="19" t="s">
        <v>36</v>
      </c>
      <c r="B24" s="44"/>
      <c r="C24" s="44"/>
      <c r="D24" s="44"/>
      <c r="E24" s="44"/>
      <c r="F24" s="44"/>
      <c r="G24" s="44"/>
      <c r="H24" s="44" t="str">
        <f>IF($B$4=0.5,60,IF($B$4=1,60,IF($B$4=1.5,90,IF($B$4=2,120,IF($B$4=2.5,150,IF($B$4=3,180,""))))))</f>
        <v/>
      </c>
    </row>
    <row r="25" spans="1:13" x14ac:dyDescent="0.3">
      <c r="A25" s="16"/>
      <c r="B25" s="10"/>
      <c r="C25" s="10"/>
      <c r="D25" s="10"/>
      <c r="E25" s="10"/>
      <c r="F25" s="10"/>
      <c r="G25" s="10"/>
      <c r="H25" s="21"/>
    </row>
    <row r="26" spans="1:13" ht="15" thickBot="1" x14ac:dyDescent="0.35"/>
    <row r="27" spans="1:13" ht="15" thickBot="1" x14ac:dyDescent="0.35">
      <c r="A27" s="52" t="s">
        <v>44</v>
      </c>
      <c r="B27" s="52"/>
      <c r="C27" s="52"/>
      <c r="D27" s="52"/>
      <c r="E27" s="52"/>
      <c r="F27" s="52"/>
      <c r="G27" s="52"/>
      <c r="H27" s="52"/>
    </row>
    <row r="28" spans="1:13" x14ac:dyDescent="0.3">
      <c r="B28" s="53" t="s">
        <v>38</v>
      </c>
      <c r="C28" s="53"/>
      <c r="D28" s="55"/>
      <c r="E28" s="56" t="s">
        <v>39</v>
      </c>
      <c r="F28" s="57"/>
      <c r="G28" s="58"/>
      <c r="H28" s="29"/>
    </row>
    <row r="29" spans="1:13" x14ac:dyDescent="0.3">
      <c r="A29" s="13"/>
      <c r="B29" s="14" t="s">
        <v>40</v>
      </c>
      <c r="C29" s="14" t="s">
        <v>41</v>
      </c>
      <c r="D29" s="23" t="s">
        <v>31</v>
      </c>
      <c r="E29" s="15" t="s">
        <v>40</v>
      </c>
      <c r="F29" s="14" t="s">
        <v>41</v>
      </c>
      <c r="G29" s="23" t="s">
        <v>31</v>
      </c>
      <c r="H29" s="15" t="s">
        <v>45</v>
      </c>
    </row>
    <row r="30" spans="1:13" x14ac:dyDescent="0.3">
      <c r="A30" s="16">
        <v>2022</v>
      </c>
      <c r="B30" s="48"/>
      <c r="C30" s="48"/>
      <c r="D30" s="24">
        <f>B30+C30</f>
        <v>0</v>
      </c>
      <c r="E30" s="50"/>
      <c r="F30" s="48"/>
      <c r="G30" s="24">
        <f>E30+F30</f>
        <v>0</v>
      </c>
      <c r="H30" s="25">
        <f>D30+G30</f>
        <v>0</v>
      </c>
    </row>
    <row r="31" spans="1:13" x14ac:dyDescent="0.3">
      <c r="A31" s="16">
        <v>2023</v>
      </c>
      <c r="B31" s="48"/>
      <c r="C31" s="48"/>
      <c r="D31" s="24">
        <f t="shared" ref="D31:D33" si="5">B31+C31</f>
        <v>0</v>
      </c>
      <c r="E31" s="50"/>
      <c r="F31" s="48"/>
      <c r="G31" s="24">
        <f t="shared" ref="G31:G33" si="6">E31+F31</f>
        <v>0</v>
      </c>
      <c r="H31" s="25">
        <f t="shared" ref="H31:H33" si="7">D31+G31</f>
        <v>0</v>
      </c>
    </row>
    <row r="32" spans="1:13" x14ac:dyDescent="0.3">
      <c r="A32" s="16">
        <v>2024</v>
      </c>
      <c r="B32" s="48"/>
      <c r="C32" s="48"/>
      <c r="D32" s="24">
        <f t="shared" si="5"/>
        <v>0</v>
      </c>
      <c r="E32" s="50"/>
      <c r="F32" s="48"/>
      <c r="G32" s="24">
        <f t="shared" si="6"/>
        <v>0</v>
      </c>
      <c r="H32" s="25">
        <f t="shared" si="7"/>
        <v>0</v>
      </c>
    </row>
    <row r="33" spans="1:8" ht="15" thickBot="1" x14ac:dyDescent="0.35">
      <c r="A33" s="26" t="s">
        <v>35</v>
      </c>
      <c r="B33" s="49"/>
      <c r="C33" s="49"/>
      <c r="D33" s="27">
        <f t="shared" si="5"/>
        <v>0</v>
      </c>
      <c r="E33" s="51"/>
      <c r="F33" s="49"/>
      <c r="G33" s="27">
        <f t="shared" si="6"/>
        <v>0</v>
      </c>
      <c r="H33" s="28">
        <f t="shared" si="7"/>
        <v>0</v>
      </c>
    </row>
    <row r="34" spans="1:8" x14ac:dyDescent="0.3">
      <c r="A34" s="19" t="s">
        <v>36</v>
      </c>
      <c r="B34" s="44"/>
      <c r="C34" s="44"/>
      <c r="D34" s="13"/>
      <c r="E34" s="44"/>
      <c r="F34" s="44"/>
      <c r="G34" s="44"/>
      <c r="H34" s="44" t="str">
        <f>IF($B$4=0.5,50,IF($B$4=1,55,IF($B$4=1.5,80,IF($B$4=2,110,IF($B$4=2.5,135,IF($B$4=3,165,""))))))</f>
        <v/>
      </c>
    </row>
    <row r="35" spans="1:8" x14ac:dyDescent="0.3">
      <c r="A35" s="16"/>
      <c r="B35" s="10"/>
      <c r="C35" s="10"/>
      <c r="D35" s="10"/>
      <c r="E35" s="10"/>
      <c r="F35" s="10"/>
      <c r="G35" s="10"/>
      <c r="H35" s="21"/>
    </row>
  </sheetData>
  <sheetProtection algorithmName="SHA-512" hashValue="aPFzFket9s9MbcQ2gfLRffM446r9KqsjvPl1cCGlOxzTVwWjKSSub/WF9fITGcMeE5f3NF8ObcusBJf/ATIhug==" saltValue="Ss2qK2ZxE4iREhcq8p//rQ==" spinCount="100000" sheet="1" objects="1" scenarios="1" selectLockedCells="1"/>
  <mergeCells count="11">
    <mergeCell ref="A17:H17"/>
    <mergeCell ref="B18:D18"/>
    <mergeCell ref="E18:G18"/>
    <mergeCell ref="A27:H27"/>
    <mergeCell ref="B28:D28"/>
    <mergeCell ref="E28:G28"/>
    <mergeCell ref="A6:L6"/>
    <mergeCell ref="B7:D7"/>
    <mergeCell ref="E7:L7"/>
    <mergeCell ref="E8:H8"/>
    <mergeCell ref="I8:L8"/>
  </mergeCells>
  <conditionalFormatting sqref="B10:C13">
    <cfRule type="containsBlanks" dxfId="24" priority="13">
      <formula>LEN(TRIM(B10))=0</formula>
    </cfRule>
  </conditionalFormatting>
  <conditionalFormatting sqref="B20:C23">
    <cfRule type="containsBlanks" dxfId="23" priority="9">
      <formula>LEN(TRIM(B20))=0</formula>
    </cfRule>
  </conditionalFormatting>
  <conditionalFormatting sqref="B30:C33">
    <cfRule type="containsBlanks" dxfId="22" priority="5">
      <formula>LEN(TRIM(B30))=0</formula>
    </cfRule>
  </conditionalFormatting>
  <conditionalFormatting sqref="D10:D12">
    <cfRule type="cellIs" dxfId="21" priority="4" operator="between">
      <formula>1</formula>
      <formula>$D$14-1</formula>
    </cfRule>
  </conditionalFormatting>
  <conditionalFormatting sqref="E20:F23">
    <cfRule type="containsBlanks" dxfId="20" priority="8">
      <formula>LEN(TRIM(E20))=0</formula>
    </cfRule>
  </conditionalFormatting>
  <conditionalFormatting sqref="E30:F33">
    <cfRule type="containsBlanks" dxfId="19" priority="7">
      <formula>LEN(TRIM(E30))=0</formula>
    </cfRule>
  </conditionalFormatting>
  <conditionalFormatting sqref="E10:G13">
    <cfRule type="containsBlanks" dxfId="18" priority="6">
      <formula>LEN(TRIM(E10))=0</formula>
    </cfRule>
  </conditionalFormatting>
  <conditionalFormatting sqref="H10:H12">
    <cfRule type="cellIs" dxfId="17" priority="3" operator="between">
      <formula>1</formula>
      <formula>$H$14-1</formula>
    </cfRule>
  </conditionalFormatting>
  <conditionalFormatting sqref="H20:H22">
    <cfRule type="cellIs" dxfId="16" priority="2" operator="between">
      <formula>1</formula>
      <formula>$H$24-1</formula>
    </cfRule>
  </conditionalFormatting>
  <conditionalFormatting sqref="H30:H32">
    <cfRule type="cellIs" dxfId="15" priority="1" operator="between">
      <formula>1</formula>
      <formula>$H$34-1</formula>
    </cfRule>
  </conditionalFormatting>
  <conditionalFormatting sqref="I10:K13">
    <cfRule type="containsBlanks" dxfId="14" priority="10">
      <formula>LEN(TRIM(I10))=0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BE6BF-841F-4CD0-98C8-9142792BF1F3}">
  <dimension ref="A1:K22"/>
  <sheetViews>
    <sheetView workbookViewId="0">
      <selection activeCell="B20" sqref="B20"/>
    </sheetView>
  </sheetViews>
  <sheetFormatPr defaultColWidth="8.88671875" defaultRowHeight="14.4" x14ac:dyDescent="0.3"/>
  <cols>
    <col min="1" max="1" width="21.109375" customWidth="1"/>
    <col min="2" max="2" width="20.109375" customWidth="1"/>
    <col min="3" max="3" width="19.88671875" customWidth="1"/>
    <col min="4" max="4" width="20.109375" customWidth="1"/>
    <col min="5" max="5" width="14.88671875" customWidth="1"/>
    <col min="6" max="7" width="19.109375" customWidth="1"/>
    <col min="8" max="8" width="19.44140625" customWidth="1"/>
    <col min="9" max="9" width="10.88671875" customWidth="1"/>
  </cols>
  <sheetData>
    <row r="1" spans="1:11" ht="18" x14ac:dyDescent="0.35">
      <c r="A1" s="1" t="s">
        <v>46</v>
      </c>
    </row>
    <row r="2" spans="1:11" x14ac:dyDescent="0.3">
      <c r="A2" s="9" t="s">
        <v>47</v>
      </c>
    </row>
    <row r="3" spans="1:11" x14ac:dyDescent="0.3">
      <c r="A3" s="9" t="s">
        <v>22</v>
      </c>
    </row>
    <row r="4" spans="1:11" x14ac:dyDescent="0.3">
      <c r="A4" s="9"/>
    </row>
    <row r="5" spans="1:11" ht="15" thickBot="1" x14ac:dyDescent="0.35">
      <c r="A5" s="60" t="s">
        <v>48</v>
      </c>
      <c r="B5" s="60"/>
      <c r="C5" s="60"/>
      <c r="D5" s="60"/>
      <c r="E5" s="60"/>
      <c r="F5" s="60"/>
      <c r="G5" s="60"/>
      <c r="H5" s="60"/>
      <c r="I5" s="60"/>
      <c r="J5" s="60"/>
    </row>
    <row r="6" spans="1:11" x14ac:dyDescent="0.3">
      <c r="B6" s="53" t="s">
        <v>49</v>
      </c>
      <c r="C6" s="53"/>
      <c r="D6" s="53"/>
      <c r="E6" s="53"/>
      <c r="F6" s="55"/>
      <c r="G6" s="54" t="s">
        <v>50</v>
      </c>
      <c r="H6" s="53"/>
      <c r="I6" s="55"/>
    </row>
    <row r="7" spans="1:11" ht="45.75" customHeight="1" x14ac:dyDescent="0.3">
      <c r="A7" s="34"/>
      <c r="B7" s="35" t="s">
        <v>51</v>
      </c>
      <c r="C7" s="35" t="s">
        <v>52</v>
      </c>
      <c r="D7" s="35" t="s">
        <v>53</v>
      </c>
      <c r="E7" s="35" t="s">
        <v>54</v>
      </c>
      <c r="F7" s="36" t="s">
        <v>55</v>
      </c>
      <c r="G7" s="37" t="s">
        <v>56</v>
      </c>
      <c r="H7" s="35" t="s">
        <v>57</v>
      </c>
      <c r="I7" s="38" t="s">
        <v>58</v>
      </c>
      <c r="J7" s="36" t="s">
        <v>59</v>
      </c>
    </row>
    <row r="8" spans="1:11" x14ac:dyDescent="0.3">
      <c r="A8" s="16">
        <v>2022</v>
      </c>
      <c r="B8" s="48"/>
      <c r="C8" s="48"/>
      <c r="D8" s="31">
        <f>B8+C8</f>
        <v>0</v>
      </c>
      <c r="E8" s="48"/>
      <c r="F8" s="31">
        <f>B8+C8+E8</f>
        <v>0</v>
      </c>
      <c r="G8" s="50"/>
      <c r="H8" s="48"/>
      <c r="I8" s="39">
        <f>G8+H8</f>
        <v>0</v>
      </c>
      <c r="J8" s="31">
        <f>B8+C8+E8+G8+H8</f>
        <v>0</v>
      </c>
    </row>
    <row r="9" spans="1:11" x14ac:dyDescent="0.3">
      <c r="A9" s="16">
        <v>2023</v>
      </c>
      <c r="B9" s="48"/>
      <c r="C9" s="48"/>
      <c r="D9" s="31">
        <f>B9+C9</f>
        <v>0</v>
      </c>
      <c r="E9" s="48"/>
      <c r="F9" s="31">
        <f>B9+C9+E9</f>
        <v>0</v>
      </c>
      <c r="G9" s="50"/>
      <c r="H9" s="48"/>
      <c r="I9" s="39">
        <f>G9+H9</f>
        <v>0</v>
      </c>
      <c r="J9" s="31">
        <f>B9+C9+E9+G9+H9</f>
        <v>0</v>
      </c>
    </row>
    <row r="10" spans="1:11" x14ac:dyDescent="0.3">
      <c r="A10" s="16">
        <v>2024</v>
      </c>
      <c r="B10" s="48"/>
      <c r="C10" s="48"/>
      <c r="D10" s="31">
        <f>B10+C10</f>
        <v>0</v>
      </c>
      <c r="E10" s="48"/>
      <c r="F10" s="31">
        <f>B10+C10+E10</f>
        <v>0</v>
      </c>
      <c r="G10" s="50"/>
      <c r="H10" s="48"/>
      <c r="I10" s="39">
        <f>G10+H10</f>
        <v>0</v>
      </c>
      <c r="J10" s="31">
        <f>B10+C10+E10+G10+H10</f>
        <v>0</v>
      </c>
    </row>
    <row r="11" spans="1:11" ht="15" thickBot="1" x14ac:dyDescent="0.35">
      <c r="A11" s="26" t="s">
        <v>35</v>
      </c>
      <c r="B11" s="48"/>
      <c r="C11" s="48"/>
      <c r="D11" s="31">
        <f>B11+C11</f>
        <v>0</v>
      </c>
      <c r="E11" s="48"/>
      <c r="F11" s="31">
        <f>B11+C11+E11</f>
        <v>0</v>
      </c>
      <c r="G11" s="51"/>
      <c r="H11" s="48"/>
      <c r="I11" s="39">
        <f>G11+H11</f>
        <v>0</v>
      </c>
      <c r="J11" s="31">
        <f>B11+C11+E11+G11+H11</f>
        <v>0</v>
      </c>
    </row>
    <row r="12" spans="1:11" ht="15" thickBot="1" x14ac:dyDescent="0.35">
      <c r="A12" s="30" t="s">
        <v>60</v>
      </c>
      <c r="B12" s="40"/>
      <c r="C12" s="40"/>
      <c r="D12" s="40">
        <v>20</v>
      </c>
      <c r="E12" s="20"/>
      <c r="F12" s="20">
        <v>35</v>
      </c>
      <c r="G12" s="41"/>
      <c r="H12" s="41"/>
      <c r="I12" s="40">
        <v>15</v>
      </c>
      <c r="J12" s="20">
        <v>50</v>
      </c>
      <c r="K12" t="s">
        <v>61</v>
      </c>
    </row>
    <row r="13" spans="1:11" ht="30.75" customHeight="1" thickBot="1" x14ac:dyDescent="0.35">
      <c r="B13" s="61" t="s">
        <v>62</v>
      </c>
      <c r="C13" s="62"/>
      <c r="D13" s="63"/>
      <c r="G13" s="64" t="s">
        <v>63</v>
      </c>
      <c r="H13" s="65"/>
      <c r="I13" s="66"/>
    </row>
    <row r="14" spans="1:11" ht="15.75" customHeight="1" x14ac:dyDescent="0.3">
      <c r="B14" s="42"/>
      <c r="C14" s="42"/>
      <c r="D14" s="42"/>
      <c r="G14" s="43"/>
      <c r="H14" s="43"/>
      <c r="I14" s="43"/>
    </row>
    <row r="15" spans="1:11" ht="15" thickBot="1" x14ac:dyDescent="0.35">
      <c r="A15" s="11"/>
    </row>
    <row r="16" spans="1:11" ht="15" thickBot="1" x14ac:dyDescent="0.35">
      <c r="A16" s="52" t="s">
        <v>64</v>
      </c>
      <c r="B16" s="52"/>
      <c r="C16" s="2"/>
      <c r="D16" s="2"/>
      <c r="F16" s="4"/>
    </row>
    <row r="17" spans="1:3" x14ac:dyDescent="0.3">
      <c r="A17" s="13"/>
      <c r="B17" s="36" t="s">
        <v>65</v>
      </c>
    </row>
    <row r="18" spans="1:3" x14ac:dyDescent="0.3">
      <c r="A18" s="16">
        <v>2022</v>
      </c>
      <c r="B18" s="48"/>
    </row>
    <row r="19" spans="1:3" x14ac:dyDescent="0.3">
      <c r="A19" s="16">
        <v>2023</v>
      </c>
      <c r="B19" s="48"/>
    </row>
    <row r="20" spans="1:3" x14ac:dyDescent="0.3">
      <c r="A20" s="16">
        <v>2024</v>
      </c>
      <c r="B20" s="48"/>
    </row>
    <row r="21" spans="1:3" ht="15" thickBot="1" x14ac:dyDescent="0.35">
      <c r="A21" s="26" t="s">
        <v>35</v>
      </c>
      <c r="B21" s="48"/>
    </row>
    <row r="22" spans="1:3" x14ac:dyDescent="0.3">
      <c r="A22" s="19" t="s">
        <v>66</v>
      </c>
      <c r="B22" s="20">
        <v>25</v>
      </c>
      <c r="C22" t="s">
        <v>61</v>
      </c>
    </row>
  </sheetData>
  <sheetProtection algorithmName="SHA-512" hashValue="vLOf9NreWTfsd7QCWdieUn44Gi5+M+maO2FkhwJOCW2QUSW/PVsqLAkKug4AFtZ6ZhPszm81BHevA7N/N65DWA==" saltValue="NCcEk3xAIZ9l4MiN9Uv5cQ==" spinCount="100000" sheet="1" objects="1" scenarios="1" selectLockedCells="1"/>
  <mergeCells count="6">
    <mergeCell ref="A16:B16"/>
    <mergeCell ref="G6:I6"/>
    <mergeCell ref="B6:F6"/>
    <mergeCell ref="A5:J5"/>
    <mergeCell ref="B13:D13"/>
    <mergeCell ref="G13:I13"/>
  </mergeCells>
  <conditionalFormatting sqref="B18:B20">
    <cfRule type="cellIs" dxfId="13" priority="1" operator="between">
      <formula>1</formula>
      <formula>$B$22-1</formula>
    </cfRule>
  </conditionalFormatting>
  <conditionalFormatting sqref="B8:C11 E8:E11 B18:B21">
    <cfRule type="containsBlanks" dxfId="12" priority="10">
      <formula>LEN(TRIM(B8))=0</formula>
    </cfRule>
  </conditionalFormatting>
  <conditionalFormatting sqref="D8:D10">
    <cfRule type="cellIs" dxfId="11" priority="2" operator="between">
      <formula>1</formula>
      <formula>$D$12-1</formula>
    </cfRule>
  </conditionalFormatting>
  <conditionalFormatting sqref="F8:F10">
    <cfRule type="cellIs" dxfId="10" priority="8" operator="between">
      <formula>1</formula>
      <formula>$F$12-1</formula>
    </cfRule>
  </conditionalFormatting>
  <conditionalFormatting sqref="G8:H11">
    <cfRule type="containsBlanks" dxfId="9" priority="11">
      <formula>LEN(TRIM(G8))=0</formula>
    </cfRule>
  </conditionalFormatting>
  <conditionalFormatting sqref="I8:I10">
    <cfRule type="cellIs" dxfId="8" priority="7" operator="between">
      <formula>1</formula>
      <formula>$I$12-1</formula>
    </cfRule>
  </conditionalFormatting>
  <conditionalFormatting sqref="J8:J10">
    <cfRule type="cellIs" dxfId="7" priority="6" operator="between">
      <formula>1</formula>
      <formula>$J$12-1</formula>
    </cfRule>
  </conditionalFormatting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47411-BD0B-4FD5-A25F-A3F1D33D2D6A}">
  <dimension ref="A1:E10"/>
  <sheetViews>
    <sheetView workbookViewId="0">
      <selection activeCell="B6" sqref="B6"/>
    </sheetView>
  </sheetViews>
  <sheetFormatPr defaultColWidth="8.88671875" defaultRowHeight="14.4" x14ac:dyDescent="0.3"/>
  <cols>
    <col min="1" max="1" width="19.44140625" customWidth="1"/>
    <col min="4" max="4" width="13.88671875" bestFit="1" customWidth="1"/>
    <col min="5" max="5" width="18.109375" bestFit="1" customWidth="1"/>
  </cols>
  <sheetData>
    <row r="1" spans="1:5" ht="18" x14ac:dyDescent="0.35">
      <c r="A1" s="1" t="s">
        <v>67</v>
      </c>
    </row>
    <row r="2" spans="1:5" ht="20.25" customHeight="1" x14ac:dyDescent="0.3">
      <c r="A2" s="9" t="s">
        <v>21</v>
      </c>
    </row>
    <row r="3" spans="1:5" ht="20.25" customHeight="1" x14ac:dyDescent="0.3">
      <c r="A3" s="9" t="s">
        <v>22</v>
      </c>
    </row>
    <row r="4" spans="1:5" ht="20.25" customHeight="1" x14ac:dyDescent="0.3">
      <c r="A4" s="9"/>
    </row>
    <row r="5" spans="1:5" x14ac:dyDescent="0.3">
      <c r="A5" s="14"/>
      <c r="B5" s="14" t="s">
        <v>68</v>
      </c>
      <c r="C5" s="14" t="s">
        <v>69</v>
      </c>
      <c r="D5" s="14" t="s">
        <v>70</v>
      </c>
      <c r="E5" s="14" t="s">
        <v>71</v>
      </c>
    </row>
    <row r="6" spans="1:5" x14ac:dyDescent="0.3">
      <c r="A6" s="16">
        <v>2022</v>
      </c>
      <c r="B6" s="48"/>
      <c r="C6" s="48"/>
      <c r="D6" s="31">
        <f>B6+C6</f>
        <v>0</v>
      </c>
      <c r="E6" s="48"/>
    </row>
    <row r="7" spans="1:5" x14ac:dyDescent="0.3">
      <c r="A7" s="16">
        <v>2023</v>
      </c>
      <c r="B7" s="48"/>
      <c r="C7" s="48"/>
      <c r="D7" s="31">
        <f t="shared" ref="D7:D9" si="0">B7+C7</f>
        <v>0</v>
      </c>
      <c r="E7" s="48"/>
    </row>
    <row r="8" spans="1:5" x14ac:dyDescent="0.3">
      <c r="A8" s="16">
        <v>2024</v>
      </c>
      <c r="B8" s="48"/>
      <c r="C8" s="48"/>
      <c r="D8" s="31">
        <f t="shared" si="0"/>
        <v>0</v>
      </c>
      <c r="E8" s="48"/>
    </row>
    <row r="9" spans="1:5" ht="15" thickBot="1" x14ac:dyDescent="0.35">
      <c r="A9" s="26" t="s">
        <v>35</v>
      </c>
      <c r="B9" s="49"/>
      <c r="C9" s="49"/>
      <c r="D9" s="45">
        <f t="shared" si="0"/>
        <v>0</v>
      </c>
      <c r="E9" s="49"/>
    </row>
    <row r="10" spans="1:5" x14ac:dyDescent="0.3">
      <c r="A10" s="19" t="s">
        <v>60</v>
      </c>
      <c r="B10" s="13"/>
      <c r="C10" s="13"/>
      <c r="D10" s="44">
        <v>10</v>
      </c>
      <c r="E10" s="13"/>
    </row>
  </sheetData>
  <sheetProtection algorithmName="SHA-512" hashValue="nSs2f3mYi5RVPLU69MRPsKsUdMLYigwRnUEMHUnWn0DnH6sacV1a9EgGrh9dgnhockwOkkYvPIzDl38NHH7Lgw==" saltValue="ByFvaEFFFTQXFr0wjbLhcA==" spinCount="100000" sheet="1" objects="1" scenarios="1" selectLockedCells="1"/>
  <conditionalFormatting sqref="B6:C9">
    <cfRule type="containsBlanks" dxfId="6" priority="3">
      <formula>LEN(TRIM(B6))=0</formula>
    </cfRule>
  </conditionalFormatting>
  <conditionalFormatting sqref="D6:D8">
    <cfRule type="cellIs" dxfId="5" priority="1" operator="between">
      <formula>1</formula>
      <formula>$D$10-1</formula>
    </cfRule>
  </conditionalFormatting>
  <conditionalFormatting sqref="D10">
    <cfRule type="cellIs" dxfId="4" priority="5" operator="lessThan">
      <formula>#REF!</formula>
    </cfRule>
  </conditionalFormatting>
  <conditionalFormatting sqref="E6:E9">
    <cfRule type="containsBlanks" dxfId="3" priority="2">
      <formula>LEN(TRIM(E6))=0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E3FF0-1B38-4878-B731-EB47188BAF00}">
  <dimension ref="A1:C9"/>
  <sheetViews>
    <sheetView workbookViewId="0">
      <selection activeCell="B5" sqref="B5"/>
    </sheetView>
  </sheetViews>
  <sheetFormatPr defaultColWidth="8.88671875" defaultRowHeight="14.4" x14ac:dyDescent="0.3"/>
  <cols>
    <col min="1" max="1" width="61.44140625" customWidth="1"/>
    <col min="2" max="2" width="19.88671875" bestFit="1" customWidth="1"/>
  </cols>
  <sheetData>
    <row r="1" spans="1:3" ht="18" x14ac:dyDescent="0.35">
      <c r="A1" s="1" t="s">
        <v>72</v>
      </c>
    </row>
    <row r="2" spans="1:3" ht="21.75" customHeight="1" x14ac:dyDescent="0.3">
      <c r="A2" t="s">
        <v>21</v>
      </c>
    </row>
    <row r="3" spans="1:3" ht="21.75" customHeight="1" x14ac:dyDescent="0.3"/>
    <row r="4" spans="1:3" ht="15" thickBot="1" x14ac:dyDescent="0.35">
      <c r="A4" s="32"/>
      <c r="B4" s="33" t="s">
        <v>73</v>
      </c>
      <c r="C4" t="s">
        <v>74</v>
      </c>
    </row>
    <row r="5" spans="1:3" x14ac:dyDescent="0.3">
      <c r="A5" s="16">
        <v>2022</v>
      </c>
      <c r="B5" s="48"/>
    </row>
    <row r="6" spans="1:3" x14ac:dyDescent="0.3">
      <c r="A6" s="16">
        <v>2023</v>
      </c>
      <c r="B6" s="48"/>
    </row>
    <row r="7" spans="1:3" x14ac:dyDescent="0.3">
      <c r="A7" s="16">
        <v>2024</v>
      </c>
      <c r="B7" s="48"/>
    </row>
    <row r="8" spans="1:3" ht="15" thickBot="1" x14ac:dyDescent="0.35">
      <c r="A8" s="26" t="s">
        <v>35</v>
      </c>
      <c r="B8" s="48"/>
    </row>
    <row r="9" spans="1:3" x14ac:dyDescent="0.3">
      <c r="A9" s="30" t="s">
        <v>75</v>
      </c>
      <c r="B9" s="20">
        <v>10</v>
      </c>
    </row>
  </sheetData>
  <sheetProtection algorithmName="SHA-512" hashValue="qcxaz7gVp7dToVlUxbLw8Tjc0KrrTqlB0VcumdhNiYCCeBltywgcWB2JCe9tbjBIn57P7u1SN50zuRUHPPuwGQ==" saltValue="r2MTu0a6jmIsR0dITz9RfQ==" spinCount="100000" sheet="1" objects="1" scenarios="1" selectLockedCells="1"/>
  <conditionalFormatting sqref="B5:B7">
    <cfRule type="cellIs" dxfId="2" priority="5" operator="lessThan">
      <formula>10</formula>
    </cfRule>
  </conditionalFormatting>
  <conditionalFormatting sqref="B5:B8">
    <cfRule type="containsBlanks" dxfId="1" priority="1">
      <formula>LEN(TRIM(B5))=0</formula>
    </cfRule>
  </conditionalFormatting>
  <conditionalFormatting sqref="B9">
    <cfRule type="cellIs" dxfId="0" priority="4" operator="lessThan">
      <formula>#REF!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6b6837-f67f-461d-98c3-73fced274538">
      <Terms xmlns="http://schemas.microsoft.com/office/infopath/2007/PartnerControls"/>
    </lcf76f155ced4ddcb4097134ff3c332f>
    <TaxCatchAll xmlns="632d7a3c-2636-4fbc-bfaa-8298acc4d77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A2D7C887480C4C83E850D00DBDBED9" ma:contentTypeVersion="11" ma:contentTypeDescription="Create a new document." ma:contentTypeScope="" ma:versionID="9e2363bd329f8b85518eabf20d516587">
  <xsd:schema xmlns:xsd="http://www.w3.org/2001/XMLSchema" xmlns:xs="http://www.w3.org/2001/XMLSchema" xmlns:p="http://schemas.microsoft.com/office/2006/metadata/properties" xmlns:ns2="2c6b6837-f67f-461d-98c3-73fced274538" xmlns:ns3="632d7a3c-2636-4fbc-bfaa-8298acc4d77a" targetNamespace="http://schemas.microsoft.com/office/2006/metadata/properties" ma:root="true" ma:fieldsID="f2ed89c36fb28efb3f1209d91017d007" ns2:_="" ns3:_="">
    <xsd:import namespace="2c6b6837-f67f-461d-98c3-73fced274538"/>
    <xsd:import namespace="632d7a3c-2636-4fbc-bfaa-8298acc4d7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b6837-f67f-461d-98c3-73fced274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9c98900-0f2c-45fa-be39-f17dd829f7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d7a3c-2636-4fbc-bfaa-8298acc4d77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dde9d32-565e-4d59-9644-ae082f11be73}" ma:internalName="TaxCatchAll" ma:showField="CatchAllData" ma:web="632d7a3c-2636-4fbc-bfaa-8298acc4d7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DA02E7-CE84-483C-A0C5-05CC0D97E8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A262B5-BB35-43E8-B7F6-BBA14507CEC3}">
  <ds:schemaRefs>
    <ds:schemaRef ds:uri="http://purl.org/dc/terms/"/>
    <ds:schemaRef ds:uri="http://schemas.microsoft.com/office/infopath/2007/PartnerControls"/>
    <ds:schemaRef ds:uri="http://purl.org/dc/elements/1.1/"/>
    <ds:schemaRef ds:uri="2c6b6837-f67f-461d-98c3-73fced274538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632d7a3c-2636-4fbc-bfaa-8298acc4d77a"/>
  </ds:schemaRefs>
</ds:datastoreItem>
</file>

<file path=customXml/itemProps3.xml><?xml version="1.0" encoding="utf-8"?>
<ds:datastoreItem xmlns:ds="http://schemas.openxmlformats.org/officeDocument/2006/customXml" ds:itemID="{691D38D3-9ACA-4381-A783-C87632064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b6837-f67f-461d-98c3-73fced274538"/>
    <ds:schemaRef ds:uri="632d7a3c-2636-4fbc-bfaa-8298acc4d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</vt:lpstr>
      <vt:lpstr>BTF</vt:lpstr>
      <vt:lpstr>HB and HPB</vt:lpstr>
      <vt:lpstr>Pancreas</vt:lpstr>
      <vt:lpstr>Intestine</vt:lpstr>
    </vt:vector>
  </TitlesOfParts>
  <Manager/>
  <Company>University of Washington, TECHdesk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Kling</dc:creator>
  <cp:keywords/>
  <dc:description/>
  <cp:lastModifiedBy>Chelsey Gordon-Farkosh</cp:lastModifiedBy>
  <cp:revision/>
  <dcterms:created xsi:type="dcterms:W3CDTF">2022-06-17T20:09:49Z</dcterms:created>
  <dcterms:modified xsi:type="dcterms:W3CDTF">2026-05-01T16:26:02Z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0x01010076A2D7C887480C4C83E850D00DBDBED9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Link">
    <vt:lpwstr>, </vt:lpwstr>
  </property>
  <property fmtid="{D5CDD505-2E9C-101B-9397-08002B2CF9AE}" pid="10" name="xd_Signature">
    <vt:bool>false</vt:bool>
  </property>
</Properties>
</file>